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000" activeTab="1"/>
  </bookViews>
  <sheets>
    <sheet name="Sofield_HAB7_26_16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AB10" i="2" l="1"/>
  <c r="W17" i="2" l="1"/>
  <c r="AB17" i="2" s="1"/>
  <c r="AC17" i="2" s="1"/>
  <c r="W16" i="2"/>
  <c r="AB16" i="2" s="1"/>
  <c r="AC16" i="2" s="1"/>
  <c r="W15" i="2"/>
  <c r="AB15" i="2" s="1"/>
  <c r="AC15" i="2" s="1"/>
  <c r="W14" i="2"/>
  <c r="AB14" i="2" s="1"/>
  <c r="AC14" i="2" s="1"/>
  <c r="W13" i="2"/>
  <c r="AB13" i="2" s="1"/>
  <c r="AC13" i="2" s="1"/>
  <c r="W12" i="2"/>
  <c r="AB12" i="2" s="1"/>
  <c r="AC12" i="2" s="1"/>
  <c r="W11" i="2"/>
  <c r="AB11" i="2" s="1"/>
  <c r="AC11" i="2" s="1"/>
  <c r="W10" i="2"/>
  <c r="AC10" i="2" s="1"/>
</calcChain>
</file>

<file path=xl/comments1.xml><?xml version="1.0" encoding="utf-8"?>
<comments xmlns="http://schemas.openxmlformats.org/spreadsheetml/2006/main">
  <authors>
    <author>Benjamin Holcomb</author>
  </authors>
  <commentList>
    <comment ref="A20" authorId="0">
      <text>
        <r>
          <rPr>
            <b/>
            <sz val="9"/>
            <color indexed="81"/>
            <rFont val="Tahoma"/>
            <charset val="1"/>
          </rPr>
          <t>Benjamin Holcomb:</t>
        </r>
        <r>
          <rPr>
            <sz val="9"/>
            <color indexed="81"/>
            <rFont val="Tahoma"/>
            <charset val="1"/>
          </rPr>
          <t xml:space="preserve">
New site may not be in AWQMS</t>
        </r>
      </text>
    </comment>
  </commentList>
</comments>
</file>

<file path=xl/sharedStrings.xml><?xml version="1.0" encoding="utf-8"?>
<sst xmlns="http://schemas.openxmlformats.org/spreadsheetml/2006/main" count="171" uniqueCount="55">
  <si>
    <t>Genus</t>
  </si>
  <si>
    <t>Species</t>
  </si>
  <si>
    <t>Cells/ Unit</t>
  </si>
  <si>
    <t>P-M Chamber Volume (mL)</t>
  </si>
  <si>
    <t>Natural Counting  Unit</t>
  </si>
  <si>
    <t>Transect Length (mm) at x value</t>
  </si>
  <si>
    <t>Transect Width (mm) at x value</t>
  </si>
  <si>
    <t>Objective (Mag x)</t>
  </si>
  <si>
    <t>Algal Category</t>
  </si>
  <si>
    <t>Date</t>
  </si>
  <si>
    <t>Project</t>
  </si>
  <si>
    <t>Dilution Factor</t>
  </si>
  <si>
    <t>Concentration Factor</t>
  </si>
  <si>
    <t>Lab ID #</t>
  </si>
  <si>
    <t>Community Type</t>
  </si>
  <si>
    <t>Analysis Level</t>
  </si>
  <si>
    <t>Sample Location</t>
  </si>
  <si>
    <t>Concentrated Volume</t>
  </si>
  <si>
    <t>Fields of View per transect at 40 x</t>
  </si>
  <si>
    <t>Number of Areas Counted</t>
  </si>
  <si>
    <t>TOTAL Number Units Counted</t>
  </si>
  <si>
    <t>Rushforth Phycology</t>
  </si>
  <si>
    <t>Area Counted   F=FOV       T=Transect WG=Whipple Grid WS=Whipple Square</t>
  </si>
  <si>
    <t>Lab</t>
  </si>
  <si>
    <t>Sample Type</t>
  </si>
  <si>
    <r>
      <t>Field of Vew Area (mm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 at 40x</t>
    </r>
  </si>
  <si>
    <r>
      <t>Transect Area (mm</t>
    </r>
    <r>
      <rPr>
        <vertAlign val="superscript"/>
        <sz val="10"/>
        <color theme="1"/>
        <rFont val="Times New Roman"/>
        <family val="1"/>
      </rPr>
      <t>2)</t>
    </r>
  </si>
  <si>
    <r>
      <t>Whipple Grid Area (mm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</si>
  <si>
    <r>
      <t>Whipple Square Area (mm</t>
    </r>
    <r>
      <rPr>
        <vertAlign val="superscript"/>
        <sz val="10"/>
        <color theme="1"/>
        <rFont val="Times New Roman"/>
        <family val="1"/>
      </rPr>
      <t>2)</t>
    </r>
  </si>
  <si>
    <r>
      <t>P-M Chamber Area (mm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</si>
  <si>
    <r>
      <t xml:space="preserve">Taxa </t>
    </r>
    <r>
      <rPr>
        <b/>
        <sz val="10"/>
        <color theme="1"/>
        <rFont val="Times New Roman"/>
        <family val="1"/>
      </rPr>
      <t>Units/mL</t>
    </r>
  </si>
  <si>
    <r>
      <t xml:space="preserve">Taxa </t>
    </r>
    <r>
      <rPr>
        <b/>
        <sz val="10"/>
        <color theme="1"/>
        <rFont val="Times New Roman"/>
        <family val="1"/>
      </rPr>
      <t>Cells/mL</t>
    </r>
  </si>
  <si>
    <t>Rushforth Phycology CyanoHAB Identification/Enumeration</t>
  </si>
  <si>
    <t>f</t>
  </si>
  <si>
    <t>t</t>
  </si>
  <si>
    <t>Cyanobacteria</t>
  </si>
  <si>
    <t>10 mL</t>
  </si>
  <si>
    <t>Sample Date</t>
  </si>
  <si>
    <t>Site #</t>
  </si>
  <si>
    <t>Lowest taxonomic level possible/Cells per mL</t>
  </si>
  <si>
    <t>SP at Mountain View</t>
  </si>
  <si>
    <t>SR160484</t>
  </si>
  <si>
    <t>Dolichospermum crassum</t>
  </si>
  <si>
    <t>Price River Below Scofield</t>
  </si>
  <si>
    <t>SR160485</t>
  </si>
  <si>
    <t>Fransen Bay Scout Camp</t>
  </si>
  <si>
    <t>SR160486</t>
  </si>
  <si>
    <t>7/26/2016</t>
  </si>
  <si>
    <t>Scofield Reservoir HAB</t>
  </si>
  <si>
    <t>Dolichospermum flos-aquae</t>
  </si>
  <si>
    <t>Aphanizomenon flos-aquae</t>
  </si>
  <si>
    <t>Dolichospermum flosa-quae</t>
  </si>
  <si>
    <t>Taxa Cells/mL</t>
  </si>
  <si>
    <t>39.793866, -111.145627</t>
  </si>
  <si>
    <t>5931015=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</si>
</sst>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 tint="0.499984740745262"/>
      <name val="Times New Roman"/>
      <family val="1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8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>
      <alignment horizontal="left" vertical="top" wrapText="1"/>
    </xf>
    <xf numFmtId="3" fontId="4" fillId="0" borderId="0" xfId="4" applyNumberFormat="1" applyFont="1" applyFill="1" applyBorder="1" applyAlignment="1" applyProtection="1">
      <alignment horizontal="left"/>
    </xf>
    <xf numFmtId="3" fontId="7" fillId="0" borderId="0" xfId="4" applyNumberFormat="1" applyFont="1" applyFill="1" applyBorder="1" applyAlignment="1" applyProtection="1">
      <alignment horizontal="left"/>
    </xf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4" fillId="3" borderId="0" xfId="2" applyFont="1" applyBorder="1" applyAlignment="1" applyProtection="1">
      <alignment horizontal="left"/>
    </xf>
    <xf numFmtId="0" fontId="4" fillId="4" borderId="0" xfId="3" applyFont="1" applyBorder="1" applyAlignment="1" applyProtection="1">
      <alignment horizontal="left"/>
    </xf>
    <xf numFmtId="0" fontId="4" fillId="8" borderId="0" xfId="7" applyFont="1" applyBorder="1" applyAlignment="1" applyProtection="1">
      <alignment horizontal="left"/>
    </xf>
    <xf numFmtId="0" fontId="4" fillId="5" borderId="0" xfId="4" applyFont="1" applyBorder="1" applyAlignment="1" applyProtection="1">
      <alignment horizontal="left"/>
    </xf>
    <xf numFmtId="164" fontId="4" fillId="6" borderId="0" xfId="5" applyNumberFormat="1" applyFont="1" applyBorder="1" applyAlignment="1" applyProtection="1">
      <alignment horizontal="left"/>
    </xf>
    <xf numFmtId="0" fontId="4" fillId="7" borderId="0" xfId="6" applyFont="1" applyBorder="1" applyAlignment="1" applyProtection="1">
      <alignment horizontal="left"/>
    </xf>
    <xf numFmtId="0" fontId="7" fillId="2" borderId="0" xfId="1" applyFont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/>
    <xf numFmtId="3" fontId="7" fillId="0" borderId="0" xfId="0" applyNumberFormat="1" applyFont="1" applyFill="1" applyBorder="1" applyAlignment="1" applyProtection="1">
      <alignment horizontal="left"/>
    </xf>
    <xf numFmtId="0" fontId="4" fillId="8" borderId="0" xfId="7" applyFont="1" applyBorder="1" applyAlignment="1" applyProtection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4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49" fontId="0" fillId="0" borderId="0" xfId="0" applyNumberFormat="1"/>
    <xf numFmtId="14" fontId="0" fillId="0" borderId="0" xfId="0" applyNumberFormat="1"/>
    <xf numFmtId="49" fontId="9" fillId="0" borderId="0" xfId="0" applyNumberFormat="1" applyFont="1"/>
  </cellXfs>
  <cellStyles count="8">
    <cellStyle name="20% - Accent1" xfId="2" builtinId="30"/>
    <cellStyle name="20% - Accent2" xfId="3" builtinId="34"/>
    <cellStyle name="20% - Accent3" xfId="4" builtinId="38"/>
    <cellStyle name="20% - Accent4" xfId="5" builtinId="42"/>
    <cellStyle name="20% - Accent5" xfId="6" builtinId="46"/>
    <cellStyle name="20% - Accent6" xfId="7" builtinId="50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selection activeCell="B21" sqref="B21"/>
    </sheetView>
  </sheetViews>
  <sheetFormatPr defaultColWidth="9.1796875" defaultRowHeight="14" x14ac:dyDescent="0.3"/>
  <cols>
    <col min="1" max="1" width="22" style="4" customWidth="1"/>
    <col min="2" max="2" width="9.81640625" style="4" customWidth="1"/>
    <col min="3" max="3" width="23.1796875" style="4" customWidth="1"/>
    <col min="4" max="4" width="9.1796875" style="4" customWidth="1"/>
    <col min="5" max="5" width="6.1796875" style="4" customWidth="1"/>
    <col min="6" max="6" width="8.26953125" style="4" customWidth="1"/>
    <col min="7" max="7" width="11.7265625" style="4" customWidth="1"/>
    <col min="8" max="8" width="26.453125" style="4" customWidth="1"/>
    <col min="9" max="9" width="15.1796875" style="4" customWidth="1"/>
    <col min="10" max="10" width="12.26953125" style="4" bestFit="1" customWidth="1"/>
    <col min="11" max="11" width="8.7265625" style="4" customWidth="1"/>
    <col min="12" max="12" width="12.54296875" style="4" bestFit="1" customWidth="1"/>
    <col min="13" max="13" width="13.54296875" style="4" bestFit="1" customWidth="1"/>
    <col min="14" max="14" width="9" style="6" bestFit="1" customWidth="1"/>
    <col min="15" max="15" width="8.26953125" style="4" bestFit="1" customWidth="1"/>
    <col min="16" max="16" width="14.453125" style="4" bestFit="1" customWidth="1"/>
    <col min="17" max="17" width="15.1796875" style="4" bestFit="1" customWidth="1"/>
    <col min="18" max="18" width="11.81640625" style="4" bestFit="1" customWidth="1"/>
    <col min="19" max="19" width="7.1796875" style="4" bestFit="1" customWidth="1"/>
    <col min="20" max="20" width="13.7265625" style="4" bestFit="1" customWidth="1"/>
    <col min="21" max="21" width="14.7265625" style="4" bestFit="1" customWidth="1"/>
    <col min="22" max="22" width="13.1796875" style="4" bestFit="1" customWidth="1"/>
    <col min="23" max="23" width="9.453125" style="4" bestFit="1" customWidth="1"/>
    <col min="24" max="24" width="11.1796875" style="4" bestFit="1" customWidth="1"/>
    <col min="25" max="25" width="13.453125" style="4" bestFit="1" customWidth="1"/>
    <col min="26" max="27" width="11.453125" style="4" bestFit="1" customWidth="1"/>
    <col min="28" max="28" width="8.1796875" style="4" customWidth="1"/>
    <col min="29" max="29" width="8.81640625" style="4" customWidth="1"/>
    <col min="30" max="16384" width="9.1796875" style="4"/>
  </cols>
  <sheetData>
    <row r="1" spans="1:29" s="19" customFormat="1" ht="17.25" customHeight="1" x14ac:dyDescent="0.25">
      <c r="A1" s="16" t="s">
        <v>32</v>
      </c>
      <c r="E1" s="5"/>
      <c r="F1" s="5"/>
      <c r="N1" s="20"/>
    </row>
    <row r="2" spans="1:29" ht="10.5" customHeight="1" thickBot="1" x14ac:dyDescent="0.3">
      <c r="E2" s="5"/>
      <c r="F2" s="5"/>
    </row>
    <row r="3" spans="1:29" s="19" customFormat="1" ht="20.25" customHeight="1" x14ac:dyDescent="0.25">
      <c r="A3" s="21" t="s">
        <v>10</v>
      </c>
      <c r="B3" s="21" t="s">
        <v>48</v>
      </c>
      <c r="C3" s="21"/>
      <c r="D3" s="21"/>
      <c r="E3" s="22"/>
      <c r="F3" s="22"/>
      <c r="G3" s="21"/>
      <c r="H3" s="21"/>
      <c r="I3" s="21"/>
      <c r="J3" s="21"/>
      <c r="K3" s="21"/>
      <c r="L3" s="21"/>
      <c r="M3" s="21"/>
      <c r="N3" s="23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19" customFormat="1" ht="15.75" x14ac:dyDescent="0.25">
      <c r="A4" s="19" t="s">
        <v>23</v>
      </c>
      <c r="B4" s="19" t="s">
        <v>21</v>
      </c>
      <c r="E4" s="5"/>
      <c r="F4" s="5"/>
      <c r="N4" s="20"/>
    </row>
    <row r="5" spans="1:29" s="19" customFormat="1" ht="15.75" x14ac:dyDescent="0.25">
      <c r="A5" s="19" t="s">
        <v>9</v>
      </c>
      <c r="B5" s="24">
        <v>42577</v>
      </c>
      <c r="E5" s="5"/>
      <c r="F5" s="5"/>
      <c r="N5" s="20"/>
    </row>
    <row r="6" spans="1:29" s="19" customFormat="1" ht="15.75" x14ac:dyDescent="0.25">
      <c r="A6" s="19" t="s">
        <v>14</v>
      </c>
      <c r="B6" s="19" t="s">
        <v>35</v>
      </c>
      <c r="C6" s="7"/>
      <c r="D6" s="7"/>
      <c r="E6" s="25"/>
      <c r="F6" s="25"/>
      <c r="N6" s="20"/>
    </row>
    <row r="7" spans="1:29" s="38" customFormat="1" ht="20.25" customHeight="1" x14ac:dyDescent="0.25">
      <c r="A7" s="36" t="s">
        <v>15</v>
      </c>
      <c r="B7" s="36" t="s">
        <v>39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9" spans="1:29" s="27" customFormat="1" ht="28.5" customHeight="1" x14ac:dyDescent="0.25">
      <c r="A9" s="26" t="s">
        <v>10</v>
      </c>
      <c r="B9" s="26" t="s">
        <v>13</v>
      </c>
      <c r="C9" s="26" t="s">
        <v>16</v>
      </c>
      <c r="D9" s="26" t="s">
        <v>38</v>
      </c>
      <c r="E9" s="26" t="s">
        <v>24</v>
      </c>
      <c r="F9" s="26" t="s">
        <v>37</v>
      </c>
      <c r="G9" s="26" t="s">
        <v>0</v>
      </c>
      <c r="H9" s="26" t="s">
        <v>1</v>
      </c>
      <c r="I9" s="26" t="s">
        <v>8</v>
      </c>
      <c r="J9" s="26" t="s">
        <v>4</v>
      </c>
      <c r="K9" s="26" t="s">
        <v>22</v>
      </c>
      <c r="L9" s="26" t="s">
        <v>19</v>
      </c>
      <c r="M9" s="26" t="s">
        <v>20</v>
      </c>
      <c r="N9" s="1" t="s">
        <v>2</v>
      </c>
      <c r="O9" s="26" t="s">
        <v>7</v>
      </c>
      <c r="P9" s="26" t="s">
        <v>25</v>
      </c>
      <c r="Q9" s="26" t="s">
        <v>17</v>
      </c>
      <c r="R9" s="26" t="s">
        <v>12</v>
      </c>
      <c r="S9" s="26" t="s">
        <v>11</v>
      </c>
      <c r="T9" s="26" t="s">
        <v>5</v>
      </c>
      <c r="U9" s="26" t="s">
        <v>18</v>
      </c>
      <c r="V9" s="26" t="s">
        <v>6</v>
      </c>
      <c r="W9" s="26" t="s">
        <v>26</v>
      </c>
      <c r="X9" s="26" t="s">
        <v>27</v>
      </c>
      <c r="Y9" s="26" t="s">
        <v>28</v>
      </c>
      <c r="Z9" s="26" t="s">
        <v>3</v>
      </c>
      <c r="AA9" s="26" t="s">
        <v>29</v>
      </c>
      <c r="AB9" s="26" t="s">
        <v>30</v>
      </c>
      <c r="AC9" s="26" t="s">
        <v>31</v>
      </c>
    </row>
    <row r="10" spans="1:29" s="7" customFormat="1" ht="15" x14ac:dyDescent="0.25">
      <c r="A10" s="7" t="s">
        <v>48</v>
      </c>
      <c r="B10" t="s">
        <v>41</v>
      </c>
      <c r="C10" s="39" t="s">
        <v>40</v>
      </c>
      <c r="D10" s="15">
        <v>5931231</v>
      </c>
      <c r="E10" s="28"/>
      <c r="F10" s="29" t="s">
        <v>47</v>
      </c>
      <c r="G10" s="41" t="s">
        <v>50</v>
      </c>
      <c r="I10" s="30" t="s">
        <v>35</v>
      </c>
      <c r="J10" s="29" t="s">
        <v>33</v>
      </c>
      <c r="K10" s="29" t="s">
        <v>34</v>
      </c>
      <c r="L10" s="31">
        <v>1</v>
      </c>
      <c r="M10" s="32">
        <v>5</v>
      </c>
      <c r="N10" s="17">
        <v>22</v>
      </c>
      <c r="O10" s="8">
        <v>400</v>
      </c>
      <c r="P10" s="9">
        <v>0.19600000000000001</v>
      </c>
      <c r="Q10" s="10" t="s">
        <v>36</v>
      </c>
      <c r="R10" s="18">
        <v>100</v>
      </c>
      <c r="S10" s="10">
        <v>1</v>
      </c>
      <c r="T10" s="11">
        <v>17.899999999999999</v>
      </c>
      <c r="U10" s="11">
        <v>45.7</v>
      </c>
      <c r="V10" s="12">
        <v>0.5</v>
      </c>
      <c r="W10" s="12">
        <f t="shared" ref="W10:W12" si="0">T10*V10</f>
        <v>8.9499999999999993</v>
      </c>
      <c r="X10" s="12">
        <v>5.7599999999999998E-2</v>
      </c>
      <c r="Y10" s="12">
        <v>8.9999999999999998E-4</v>
      </c>
      <c r="Z10" s="13">
        <v>0.1</v>
      </c>
      <c r="AA10" s="14">
        <v>252</v>
      </c>
      <c r="AB10" s="2">
        <f>IF(K10="F",((((M10*AA10)/(P10*Z10*L10))/R10)*S10),IF(K10="T",((((M10*AA10)/(W10*Z10*L10))/R10)*S10),IF(K10="WG",((((M10*AA10)/(X10*Z10*L10))/R10)*S10),((((M10*AA10)/(Y10*Z10*L10))/R10)*S10))))</f>
        <v>14.078212290502792</v>
      </c>
      <c r="AC10" s="3">
        <f t="shared" ref="AC10" si="1">AB10*N10</f>
        <v>309.72067039106145</v>
      </c>
    </row>
    <row r="11" spans="1:29" s="7" customFormat="1" ht="15" x14ac:dyDescent="0.25">
      <c r="A11" s="7" t="s">
        <v>48</v>
      </c>
      <c r="B11" t="s">
        <v>41</v>
      </c>
      <c r="C11" s="39" t="s">
        <v>40</v>
      </c>
      <c r="D11" s="15">
        <v>5931231</v>
      </c>
      <c r="E11" s="28"/>
      <c r="F11" s="29" t="s">
        <v>47</v>
      </c>
      <c r="G11" s="41" t="s">
        <v>42</v>
      </c>
      <c r="I11" s="30" t="s">
        <v>35</v>
      </c>
      <c r="J11" s="29" t="s">
        <v>33</v>
      </c>
      <c r="K11" s="29" t="s">
        <v>34</v>
      </c>
      <c r="L11" s="31">
        <v>1</v>
      </c>
      <c r="M11" s="32">
        <v>398</v>
      </c>
      <c r="N11" s="17">
        <v>5</v>
      </c>
      <c r="O11" s="8">
        <v>400</v>
      </c>
      <c r="P11" s="9">
        <v>0.19600000000000001</v>
      </c>
      <c r="Q11" s="10" t="s">
        <v>36</v>
      </c>
      <c r="R11" s="18">
        <v>100</v>
      </c>
      <c r="S11" s="10">
        <v>1</v>
      </c>
      <c r="T11" s="11">
        <v>17.899999999999999</v>
      </c>
      <c r="U11" s="11">
        <v>45.7</v>
      </c>
      <c r="V11" s="12">
        <v>0.5</v>
      </c>
      <c r="W11" s="12">
        <f t="shared" si="0"/>
        <v>8.9499999999999993</v>
      </c>
      <c r="X11" s="12">
        <v>5.7599999999999998E-2</v>
      </c>
      <c r="Y11" s="12">
        <v>8.9999999999999998E-4</v>
      </c>
      <c r="Z11" s="13">
        <v>0.1</v>
      </c>
      <c r="AA11" s="14">
        <v>252</v>
      </c>
      <c r="AB11" s="2">
        <f t="shared" ref="AB11:AB12" si="2">IF(K11="F",((((M11*AA11)/(P11*Z11*L11))/R11)*S11),IF(K11="T",((((M11*AA11)/(W11*Z11*L11))/R11)*S11),IF(K11="WG",((((M11*AA11)/(X11*Z11*L11))/R11)*S11),((((M11*AA11)/(Y11*Z11*L11))/R11)*S11))))</f>
        <v>1120.6256983240223</v>
      </c>
      <c r="AC11" s="3">
        <f t="shared" ref="AC11:AC12" si="3">AB11*N11</f>
        <v>5603.1284916201112</v>
      </c>
    </row>
    <row r="12" spans="1:29" s="7" customFormat="1" ht="15" x14ac:dyDescent="0.25">
      <c r="A12" s="7" t="s">
        <v>48</v>
      </c>
      <c r="B12" t="s">
        <v>41</v>
      </c>
      <c r="C12" s="39" t="s">
        <v>40</v>
      </c>
      <c r="D12" s="15">
        <v>5931231</v>
      </c>
      <c r="E12" s="28"/>
      <c r="F12" s="29" t="s">
        <v>47</v>
      </c>
      <c r="G12" s="41" t="s">
        <v>49</v>
      </c>
      <c r="I12" s="30" t="s">
        <v>35</v>
      </c>
      <c r="J12" s="29" t="s">
        <v>33</v>
      </c>
      <c r="K12" s="29" t="s">
        <v>34</v>
      </c>
      <c r="L12" s="31">
        <v>1</v>
      </c>
      <c r="M12" s="32">
        <v>262</v>
      </c>
      <c r="N12" s="17">
        <v>22</v>
      </c>
      <c r="O12" s="8">
        <v>400</v>
      </c>
      <c r="P12" s="9">
        <v>0.19600000000000001</v>
      </c>
      <c r="Q12" s="10" t="s">
        <v>36</v>
      </c>
      <c r="R12" s="18">
        <v>100</v>
      </c>
      <c r="S12" s="10">
        <v>1</v>
      </c>
      <c r="T12" s="11">
        <v>17.899999999999999</v>
      </c>
      <c r="U12" s="11">
        <v>45.7</v>
      </c>
      <c r="V12" s="12">
        <v>0.5</v>
      </c>
      <c r="W12" s="12">
        <f t="shared" si="0"/>
        <v>8.9499999999999993</v>
      </c>
      <c r="X12" s="12">
        <v>5.7599999999999998E-2</v>
      </c>
      <c r="Y12" s="12">
        <v>8.9999999999999998E-4</v>
      </c>
      <c r="Z12" s="13">
        <v>0.1</v>
      </c>
      <c r="AA12" s="14">
        <v>252</v>
      </c>
      <c r="AB12" s="2">
        <f t="shared" si="2"/>
        <v>737.69832402234636</v>
      </c>
      <c r="AC12" s="3">
        <f t="shared" si="3"/>
        <v>16229.363128491619</v>
      </c>
    </row>
    <row r="13" spans="1:29" s="7" customFormat="1" ht="15" x14ac:dyDescent="0.25">
      <c r="A13" s="7" t="s">
        <v>48</v>
      </c>
      <c r="B13" t="s">
        <v>44</v>
      </c>
      <c r="C13" s="39" t="s">
        <v>43</v>
      </c>
      <c r="D13" s="15">
        <v>5930960</v>
      </c>
      <c r="E13" s="33"/>
      <c r="F13" s="34">
        <v>42577</v>
      </c>
      <c r="G13" s="41" t="s">
        <v>42</v>
      </c>
      <c r="I13" s="30" t="s">
        <v>35</v>
      </c>
      <c r="J13" s="29" t="s">
        <v>33</v>
      </c>
      <c r="K13" s="29" t="s">
        <v>34</v>
      </c>
      <c r="L13" s="15">
        <v>1</v>
      </c>
      <c r="M13" s="15">
        <v>365</v>
      </c>
      <c r="N13" s="15">
        <v>5</v>
      </c>
      <c r="O13" s="8">
        <v>400</v>
      </c>
      <c r="P13" s="9">
        <v>0.19600000000000001</v>
      </c>
      <c r="Q13" s="10" t="s">
        <v>36</v>
      </c>
      <c r="R13" s="18">
        <v>100</v>
      </c>
      <c r="S13" s="10">
        <v>1</v>
      </c>
      <c r="T13" s="11">
        <v>17.899999999999999</v>
      </c>
      <c r="U13" s="11">
        <v>45.7</v>
      </c>
      <c r="V13" s="12">
        <v>0.5</v>
      </c>
      <c r="W13" s="12">
        <f>T13*V13</f>
        <v>8.9499999999999993</v>
      </c>
      <c r="X13" s="12">
        <v>5.7599999999999998E-2</v>
      </c>
      <c r="Y13" s="12">
        <v>8.9999999999999998E-4</v>
      </c>
      <c r="Z13" s="13">
        <v>0.1</v>
      </c>
      <c r="AA13" s="14">
        <v>252</v>
      </c>
      <c r="AB13" s="35">
        <f>IF(K13="F",((((M13*AA13)/(P13*Z13*L13))/R13)*S13),IF(K13="T",((((M13*AA13)/(W13*Z13*L13))/R13)*S13),IF(K13="WG",((((M13*AA13)/(X13*Z13*L13))/R13)*S13),((((M13*AA13)/(Y13*Z13*L13))/R13)*S13))))</f>
        <v>1027.7094972067039</v>
      </c>
      <c r="AC13" s="35">
        <f>AB13*N13</f>
        <v>5138.5474860335198</v>
      </c>
    </row>
    <row r="14" spans="1:29" s="7" customFormat="1" ht="15" x14ac:dyDescent="0.25">
      <c r="A14" s="7" t="s">
        <v>48</v>
      </c>
      <c r="B14" t="s">
        <v>44</v>
      </c>
      <c r="C14" s="39" t="s">
        <v>43</v>
      </c>
      <c r="D14" s="15">
        <v>5930960</v>
      </c>
      <c r="E14" s="33"/>
      <c r="F14" s="34">
        <v>42577</v>
      </c>
      <c r="G14" s="41" t="s">
        <v>51</v>
      </c>
      <c r="I14" s="30" t="s">
        <v>35</v>
      </c>
      <c r="J14" s="29" t="s">
        <v>33</v>
      </c>
      <c r="K14" s="29" t="s">
        <v>34</v>
      </c>
      <c r="L14" s="15">
        <v>1</v>
      </c>
      <c r="M14" s="15">
        <v>146</v>
      </c>
      <c r="N14" s="15">
        <v>18</v>
      </c>
      <c r="O14" s="8">
        <v>400</v>
      </c>
      <c r="P14" s="9">
        <v>0.19600000000000001</v>
      </c>
      <c r="Q14" s="10" t="s">
        <v>36</v>
      </c>
      <c r="R14" s="18">
        <v>100</v>
      </c>
      <c r="S14" s="10">
        <v>1</v>
      </c>
      <c r="T14" s="11">
        <v>17.899999999999999</v>
      </c>
      <c r="U14" s="11">
        <v>45.7</v>
      </c>
      <c r="V14" s="12">
        <v>0.5</v>
      </c>
      <c r="W14" s="12">
        <f t="shared" ref="W14:W17" si="4">T14*V14</f>
        <v>8.9499999999999993</v>
      </c>
      <c r="X14" s="12">
        <v>5.7599999999999998E-2</v>
      </c>
      <c r="Y14" s="12">
        <v>8.9999999999999998E-4</v>
      </c>
      <c r="Z14" s="13">
        <v>0.1</v>
      </c>
      <c r="AA14" s="14">
        <v>252</v>
      </c>
      <c r="AB14" s="35">
        <f t="shared" ref="AB14:AB17" si="5">IF(K14="F",((((M14*AA14)/(P14*Z14*L14))/R14)*S14),IF(K14="T",((((M14*AA14)/(W14*Z14*L14))/R14)*S14),IF(K14="WG",((((M14*AA14)/(X14*Z14*L14))/R14)*S14),((((M14*AA14)/(Y14*Z14*L14))/R14)*S14))))</f>
        <v>411.08379888268161</v>
      </c>
      <c r="AC14" s="35">
        <f t="shared" ref="AC14:AC17" si="6">AB14*N14</f>
        <v>7399.5083798882688</v>
      </c>
    </row>
    <row r="15" spans="1:29" s="7" customFormat="1" ht="15" x14ac:dyDescent="0.25">
      <c r="A15" s="7" t="s">
        <v>48</v>
      </c>
      <c r="B15" t="s">
        <v>46</v>
      </c>
      <c r="C15" s="39" t="s">
        <v>45</v>
      </c>
      <c r="D15" s="15"/>
      <c r="E15" s="33"/>
      <c r="F15" s="34">
        <v>42577</v>
      </c>
      <c r="G15" s="41" t="s">
        <v>50</v>
      </c>
      <c r="I15" s="30" t="s">
        <v>35</v>
      </c>
      <c r="J15" s="29" t="s">
        <v>33</v>
      </c>
      <c r="K15" s="29" t="s">
        <v>34</v>
      </c>
      <c r="L15" s="15">
        <v>1</v>
      </c>
      <c r="M15" s="15">
        <v>116</v>
      </c>
      <c r="N15" s="15">
        <v>19</v>
      </c>
      <c r="O15" s="8">
        <v>400</v>
      </c>
      <c r="P15" s="9">
        <v>0.19600000000000001</v>
      </c>
      <c r="Q15" s="10" t="s">
        <v>36</v>
      </c>
      <c r="R15" s="18">
        <v>100</v>
      </c>
      <c r="S15" s="10">
        <v>1</v>
      </c>
      <c r="T15" s="11">
        <v>17.899999999999999</v>
      </c>
      <c r="U15" s="11">
        <v>45.7</v>
      </c>
      <c r="V15" s="12">
        <v>0.5</v>
      </c>
      <c r="W15" s="12">
        <f t="shared" si="4"/>
        <v>8.9499999999999993</v>
      </c>
      <c r="X15" s="12">
        <v>5.7599999999999998E-2</v>
      </c>
      <c r="Y15" s="12">
        <v>8.9999999999999998E-4</v>
      </c>
      <c r="Z15" s="13">
        <v>0.1</v>
      </c>
      <c r="AA15" s="14">
        <v>252</v>
      </c>
      <c r="AB15" s="35">
        <f t="shared" si="5"/>
        <v>326.61452513966481</v>
      </c>
      <c r="AC15" s="35">
        <f t="shared" si="6"/>
        <v>6205.675977653631</v>
      </c>
    </row>
    <row r="16" spans="1:29" s="7" customFormat="1" ht="15" x14ac:dyDescent="0.25">
      <c r="A16" s="7" t="s">
        <v>48</v>
      </c>
      <c r="B16" t="s">
        <v>46</v>
      </c>
      <c r="C16" s="39" t="s">
        <v>45</v>
      </c>
      <c r="D16" s="15"/>
      <c r="E16" s="33"/>
      <c r="F16" s="34">
        <v>42577</v>
      </c>
      <c r="G16" s="41" t="s">
        <v>42</v>
      </c>
      <c r="I16" s="30" t="s">
        <v>35</v>
      </c>
      <c r="J16" s="29" t="s">
        <v>33</v>
      </c>
      <c r="K16" s="29" t="s">
        <v>34</v>
      </c>
      <c r="L16" s="15">
        <v>1</v>
      </c>
      <c r="M16" s="15">
        <v>105</v>
      </c>
      <c r="N16" s="15">
        <v>6</v>
      </c>
      <c r="O16" s="8">
        <v>400</v>
      </c>
      <c r="P16" s="9">
        <v>0.19600000000000001</v>
      </c>
      <c r="Q16" s="10" t="s">
        <v>36</v>
      </c>
      <c r="R16" s="18">
        <v>100</v>
      </c>
      <c r="S16" s="10">
        <v>1</v>
      </c>
      <c r="T16" s="11">
        <v>17.899999999999999</v>
      </c>
      <c r="U16" s="11">
        <v>45.7</v>
      </c>
      <c r="V16" s="12">
        <v>0.5</v>
      </c>
      <c r="W16" s="12">
        <f t="shared" si="4"/>
        <v>8.9499999999999993</v>
      </c>
      <c r="X16" s="12">
        <v>5.7599999999999998E-2</v>
      </c>
      <c r="Y16" s="12">
        <v>8.9999999999999998E-4</v>
      </c>
      <c r="Z16" s="13">
        <v>0.1</v>
      </c>
      <c r="AA16" s="14">
        <v>252</v>
      </c>
      <c r="AB16" s="35">
        <f t="shared" si="5"/>
        <v>295.64245810055866</v>
      </c>
      <c r="AC16" s="35">
        <f t="shared" si="6"/>
        <v>1773.8547486033519</v>
      </c>
    </row>
    <row r="17" spans="1:29" s="7" customFormat="1" ht="15" x14ac:dyDescent="0.25">
      <c r="A17" s="7" t="s">
        <v>48</v>
      </c>
      <c r="B17" t="s">
        <v>46</v>
      </c>
      <c r="C17" s="39" t="s">
        <v>45</v>
      </c>
      <c r="D17" s="15"/>
      <c r="E17" s="33"/>
      <c r="F17" s="34">
        <v>42577</v>
      </c>
      <c r="G17" s="41" t="s">
        <v>49</v>
      </c>
      <c r="I17" s="30" t="s">
        <v>35</v>
      </c>
      <c r="J17" s="29" t="s">
        <v>33</v>
      </c>
      <c r="K17" s="29" t="s">
        <v>34</v>
      </c>
      <c r="L17" s="15">
        <v>1</v>
      </c>
      <c r="M17" s="15">
        <v>1172</v>
      </c>
      <c r="N17" s="15">
        <v>24</v>
      </c>
      <c r="O17" s="8">
        <v>400</v>
      </c>
      <c r="P17" s="9">
        <v>0.19600000000000001</v>
      </c>
      <c r="Q17" s="10" t="s">
        <v>36</v>
      </c>
      <c r="R17" s="18">
        <v>100</v>
      </c>
      <c r="S17" s="10">
        <v>1</v>
      </c>
      <c r="T17" s="11">
        <v>17.899999999999999</v>
      </c>
      <c r="U17" s="11">
        <v>45.7</v>
      </c>
      <c r="V17" s="12">
        <v>0.5</v>
      </c>
      <c r="W17" s="12">
        <f t="shared" si="4"/>
        <v>8.9499999999999993</v>
      </c>
      <c r="X17" s="12">
        <v>5.7599999999999998E-2</v>
      </c>
      <c r="Y17" s="12">
        <v>8.9999999999999998E-4</v>
      </c>
      <c r="Z17" s="13">
        <v>0.1</v>
      </c>
      <c r="AA17" s="14">
        <v>252</v>
      </c>
      <c r="AB17" s="35">
        <f t="shared" si="5"/>
        <v>3299.9329608938547</v>
      </c>
      <c r="AC17" s="35">
        <f t="shared" si="6"/>
        <v>79198.391061452508</v>
      </c>
    </row>
    <row r="21" spans="1:29" ht="14.25" customHeight="1" x14ac:dyDescent="0.25"/>
    <row r="22" spans="1:29" ht="13.5" customHeight="1" x14ac:dyDescent="0.25"/>
    <row r="24" spans="1:29" ht="15" x14ac:dyDescent="0.25">
      <c r="A24" s="39"/>
      <c r="B24"/>
      <c r="C24"/>
      <c r="D24"/>
      <c r="E24"/>
      <c r="F24"/>
      <c r="G24"/>
      <c r="H24"/>
      <c r="I24"/>
      <c r="J24"/>
    </row>
    <row r="25" spans="1:29" ht="15" x14ac:dyDescent="0.25">
      <c r="A25" s="39"/>
      <c r="B25"/>
      <c r="C25"/>
      <c r="D25" s="39"/>
      <c r="E25"/>
      <c r="F25"/>
      <c r="G25"/>
      <c r="H25"/>
      <c r="I25"/>
      <c r="J25"/>
    </row>
    <row r="26" spans="1:29" ht="15" x14ac:dyDescent="0.25">
      <c r="A26" s="39"/>
      <c r="B26"/>
      <c r="C26"/>
      <c r="D26" s="39"/>
      <c r="E26"/>
      <c r="F26"/>
      <c r="G26"/>
      <c r="H26"/>
      <c r="I26"/>
      <c r="J26"/>
    </row>
    <row r="27" spans="1:29" ht="15" x14ac:dyDescent="0.25">
      <c r="B27"/>
      <c r="C27" s="40"/>
      <c r="D27" s="39"/>
      <c r="E27"/>
      <c r="F27"/>
      <c r="H27"/>
      <c r="I27"/>
      <c r="J27"/>
    </row>
    <row r="28" spans="1:29" ht="15" x14ac:dyDescent="0.25">
      <c r="B28"/>
      <c r="C28"/>
      <c r="E28"/>
      <c r="F28"/>
      <c r="H28"/>
      <c r="I28"/>
      <c r="J28"/>
    </row>
    <row r="29" spans="1:29" ht="15" x14ac:dyDescent="0.25">
      <c r="B29"/>
      <c r="C29"/>
      <c r="E29"/>
      <c r="F29"/>
      <c r="H29"/>
      <c r="I29"/>
      <c r="J29"/>
    </row>
    <row r="30" spans="1:29" ht="15" x14ac:dyDescent="0.25">
      <c r="B30"/>
      <c r="C30"/>
      <c r="E30"/>
      <c r="F30"/>
      <c r="H30"/>
      <c r="I30"/>
      <c r="J30"/>
    </row>
    <row r="31" spans="1:29" ht="15" x14ac:dyDescent="0.25">
      <c r="B31"/>
      <c r="C31" s="40"/>
      <c r="E31"/>
      <c r="F31"/>
      <c r="H31"/>
      <c r="I31"/>
      <c r="J31"/>
    </row>
    <row r="32" spans="1:29" ht="15" x14ac:dyDescent="0.25">
      <c r="B32"/>
      <c r="C32"/>
      <c r="E32"/>
      <c r="F32"/>
      <c r="H32"/>
      <c r="I32"/>
      <c r="J32"/>
    </row>
    <row r="33" spans="1:10" ht="14.5" x14ac:dyDescent="0.35">
      <c r="B33"/>
      <c r="C33"/>
      <c r="E33"/>
      <c r="F33"/>
      <c r="H33"/>
      <c r="I33"/>
      <c r="J33"/>
    </row>
    <row r="34" spans="1:10" ht="14.5" x14ac:dyDescent="0.35">
      <c r="B34"/>
      <c r="C34" s="40"/>
      <c r="E34"/>
      <c r="F34"/>
      <c r="H34"/>
      <c r="I34"/>
      <c r="J34"/>
    </row>
    <row r="35" spans="1:10" ht="14.5" x14ac:dyDescent="0.35">
      <c r="B35"/>
      <c r="C35"/>
      <c r="E35"/>
      <c r="F35"/>
      <c r="G35"/>
      <c r="H35"/>
      <c r="I35"/>
      <c r="J35"/>
    </row>
    <row r="36" spans="1:10" ht="14.5" x14ac:dyDescent="0.35">
      <c r="A36"/>
      <c r="B36"/>
      <c r="C36"/>
      <c r="E36"/>
      <c r="F36"/>
      <c r="G36"/>
      <c r="H36"/>
      <c r="I36"/>
      <c r="J36"/>
    </row>
    <row r="37" spans="1:10" ht="14.5" x14ac:dyDescent="0.35">
      <c r="A37"/>
      <c r="B37"/>
      <c r="C37"/>
      <c r="E37"/>
      <c r="F37"/>
      <c r="G37"/>
      <c r="H37"/>
      <c r="I37"/>
      <c r="J37"/>
    </row>
    <row r="38" spans="1:10" ht="14.5" x14ac:dyDescent="0.35">
      <c r="A38"/>
      <c r="B38"/>
      <c r="C38"/>
      <c r="D38"/>
      <c r="E38"/>
      <c r="F38"/>
      <c r="G38"/>
      <c r="H38"/>
      <c r="I38"/>
      <c r="J38"/>
    </row>
    <row r="39" spans="1:10" ht="14.5" x14ac:dyDescent="0.35">
      <c r="A39"/>
      <c r="B39"/>
      <c r="C39"/>
      <c r="D39"/>
      <c r="E39"/>
      <c r="F39"/>
      <c r="G39"/>
      <c r="H39"/>
      <c r="I39"/>
      <c r="J39"/>
    </row>
    <row r="40" spans="1:10" ht="14.5" x14ac:dyDescent="0.35">
      <c r="A40"/>
      <c r="B40"/>
      <c r="C40"/>
      <c r="D40"/>
      <c r="E40"/>
      <c r="F40"/>
      <c r="G40"/>
      <c r="H40"/>
      <c r="I40"/>
      <c r="J40"/>
    </row>
  </sheetData>
  <sortState ref="A28:B43">
    <sortCondition ref="A28"/>
  </sortState>
  <dataValidations disablePrompts="1" count="1">
    <dataValidation allowBlank="1" showInputMessage="1" showErrorMessage="1" promptTitle="Choose level of analysis" sqref="F1:F4"/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21" sqref="A21"/>
    </sheetView>
  </sheetViews>
  <sheetFormatPr defaultColWidth="9.1796875" defaultRowHeight="14" x14ac:dyDescent="0.3"/>
  <cols>
    <col min="1" max="1" width="22" style="4" customWidth="1"/>
    <col min="2" max="2" width="9.81640625" style="4" customWidth="1"/>
    <col min="3" max="3" width="23.1796875" style="4" customWidth="1"/>
    <col min="4" max="4" width="9.1796875" style="4" customWidth="1"/>
    <col min="5" max="5" width="6.1796875" style="4" customWidth="1"/>
    <col min="6" max="6" width="8.26953125" style="4" customWidth="1"/>
    <col min="7" max="7" width="11.7265625" style="4" customWidth="1"/>
    <col min="8" max="8" width="26.453125" style="4" customWidth="1"/>
    <col min="9" max="9" width="15.1796875" style="4" customWidth="1"/>
    <col min="10" max="10" width="8.81640625" style="4" customWidth="1"/>
    <col min="11" max="16384" width="9.1796875" style="4"/>
  </cols>
  <sheetData>
    <row r="1" spans="1:10" s="19" customFormat="1" ht="17.25" customHeight="1" x14ac:dyDescent="0.25">
      <c r="A1" s="16" t="s">
        <v>32</v>
      </c>
      <c r="E1" s="5"/>
      <c r="F1" s="5"/>
    </row>
    <row r="2" spans="1:10" ht="10.5" customHeight="1" thickBot="1" x14ac:dyDescent="0.3">
      <c r="E2" s="5"/>
      <c r="F2" s="5"/>
    </row>
    <row r="3" spans="1:10" s="19" customFormat="1" ht="20.25" customHeight="1" x14ac:dyDescent="0.25">
      <c r="A3" s="21" t="s">
        <v>10</v>
      </c>
      <c r="B3" s="21" t="s">
        <v>48</v>
      </c>
      <c r="C3" s="21"/>
      <c r="D3" s="21"/>
      <c r="E3" s="22"/>
      <c r="F3" s="22"/>
      <c r="G3" s="21"/>
      <c r="H3" s="21"/>
      <c r="I3" s="21"/>
      <c r="J3" s="21"/>
    </row>
    <row r="4" spans="1:10" s="19" customFormat="1" ht="15.75" x14ac:dyDescent="0.25">
      <c r="A4" s="19" t="s">
        <v>23</v>
      </c>
      <c r="B4" s="19" t="s">
        <v>21</v>
      </c>
      <c r="E4" s="5"/>
      <c r="F4" s="5"/>
    </row>
    <row r="5" spans="1:10" s="19" customFormat="1" ht="15.75" x14ac:dyDescent="0.25">
      <c r="A5" s="19" t="s">
        <v>9</v>
      </c>
      <c r="B5" s="24">
        <v>42577</v>
      </c>
      <c r="E5" s="5"/>
      <c r="F5" s="5"/>
    </row>
    <row r="6" spans="1:10" s="19" customFormat="1" ht="15.75" x14ac:dyDescent="0.25">
      <c r="A6" s="19" t="s">
        <v>14</v>
      </c>
      <c r="B6" s="19" t="s">
        <v>35</v>
      </c>
      <c r="C6" s="7"/>
      <c r="D6" s="7"/>
      <c r="E6" s="25"/>
      <c r="F6" s="25"/>
    </row>
    <row r="7" spans="1:10" s="38" customFormat="1" ht="20.25" customHeight="1" x14ac:dyDescent="0.25">
      <c r="A7" s="36" t="s">
        <v>15</v>
      </c>
      <c r="B7" s="36" t="s">
        <v>39</v>
      </c>
      <c r="C7" s="36"/>
      <c r="D7" s="36"/>
      <c r="E7" s="36"/>
      <c r="F7" s="36"/>
      <c r="G7" s="36"/>
      <c r="H7" s="36"/>
      <c r="I7" s="36"/>
      <c r="J7" s="36"/>
    </row>
    <row r="9" spans="1:10" s="27" customFormat="1" ht="28.5" customHeight="1" x14ac:dyDescent="0.25">
      <c r="A9" s="26" t="s">
        <v>10</v>
      </c>
      <c r="B9" s="26" t="s">
        <v>13</v>
      </c>
      <c r="C9" s="26" t="s">
        <v>16</v>
      </c>
      <c r="D9" s="26" t="s">
        <v>38</v>
      </c>
      <c r="E9" s="26" t="s">
        <v>24</v>
      </c>
      <c r="F9" s="26" t="s">
        <v>37</v>
      </c>
      <c r="G9" s="26" t="s">
        <v>0</v>
      </c>
      <c r="H9" s="26" t="s">
        <v>1</v>
      </c>
      <c r="I9" s="26" t="s">
        <v>8</v>
      </c>
      <c r="J9" s="26" t="s">
        <v>52</v>
      </c>
    </row>
    <row r="10" spans="1:10" s="7" customFormat="1" ht="15" x14ac:dyDescent="0.25">
      <c r="A10" s="7" t="s">
        <v>48</v>
      </c>
      <c r="B10" t="s">
        <v>41</v>
      </c>
      <c r="C10" s="39" t="s">
        <v>40</v>
      </c>
      <c r="D10" s="15">
        <v>5931231</v>
      </c>
      <c r="E10" s="28"/>
      <c r="F10" s="29" t="s">
        <v>47</v>
      </c>
      <c r="G10" s="41" t="s">
        <v>50</v>
      </c>
      <c r="I10" s="30" t="s">
        <v>35</v>
      </c>
      <c r="J10" s="3">
        <v>309.72067039106145</v>
      </c>
    </row>
    <row r="11" spans="1:10" s="7" customFormat="1" ht="15" x14ac:dyDescent="0.25">
      <c r="A11" s="7" t="s">
        <v>48</v>
      </c>
      <c r="B11" t="s">
        <v>41</v>
      </c>
      <c r="C11" s="39" t="s">
        <v>40</v>
      </c>
      <c r="D11" s="15">
        <v>5931231</v>
      </c>
      <c r="E11" s="28"/>
      <c r="F11" s="29" t="s">
        <v>47</v>
      </c>
      <c r="G11" s="41" t="s">
        <v>42</v>
      </c>
      <c r="I11" s="30" t="s">
        <v>35</v>
      </c>
      <c r="J11" s="3">
        <v>5603.1284916201112</v>
      </c>
    </row>
    <row r="12" spans="1:10" s="7" customFormat="1" ht="15" x14ac:dyDescent="0.25">
      <c r="A12" s="7" t="s">
        <v>48</v>
      </c>
      <c r="B12" t="s">
        <v>41</v>
      </c>
      <c r="C12" s="39" t="s">
        <v>40</v>
      </c>
      <c r="D12" s="15">
        <v>5931231</v>
      </c>
      <c r="E12" s="28"/>
      <c r="F12" s="29" t="s">
        <v>47</v>
      </c>
      <c r="G12" s="41" t="s">
        <v>49</v>
      </c>
      <c r="I12" s="30" t="s">
        <v>35</v>
      </c>
      <c r="J12" s="3">
        <v>16229.363128491619</v>
      </c>
    </row>
    <row r="13" spans="1:10" s="7" customFormat="1" ht="15" x14ac:dyDescent="0.25">
      <c r="A13" s="7" t="s">
        <v>48</v>
      </c>
      <c r="B13" t="s">
        <v>44</v>
      </c>
      <c r="C13" s="39" t="s">
        <v>43</v>
      </c>
      <c r="D13" s="15">
        <v>5930960</v>
      </c>
      <c r="E13" s="33"/>
      <c r="F13" s="34">
        <v>42577</v>
      </c>
      <c r="G13" s="41" t="s">
        <v>42</v>
      </c>
      <c r="I13" s="30" t="s">
        <v>35</v>
      </c>
      <c r="J13" s="35">
        <v>5138.5474860335198</v>
      </c>
    </row>
    <row r="14" spans="1:10" s="7" customFormat="1" ht="15" x14ac:dyDescent="0.25">
      <c r="A14" s="7" t="s">
        <v>48</v>
      </c>
      <c r="B14" t="s">
        <v>44</v>
      </c>
      <c r="C14" s="39" t="s">
        <v>43</v>
      </c>
      <c r="D14" s="15">
        <v>5930960</v>
      </c>
      <c r="E14" s="33"/>
      <c r="F14" s="34">
        <v>42577</v>
      </c>
      <c r="G14" s="41" t="s">
        <v>51</v>
      </c>
      <c r="I14" s="30" t="s">
        <v>35</v>
      </c>
      <c r="J14" s="35">
        <v>7399.5083798882688</v>
      </c>
    </row>
    <row r="15" spans="1:10" s="7" customFormat="1" ht="15" x14ac:dyDescent="0.25">
      <c r="A15" s="7" t="s">
        <v>48</v>
      </c>
      <c r="B15" t="s">
        <v>46</v>
      </c>
      <c r="C15" s="39" t="s">
        <v>45</v>
      </c>
      <c r="D15" s="15">
        <v>5931015</v>
      </c>
      <c r="E15" s="33"/>
      <c r="F15" s="34">
        <v>42577</v>
      </c>
      <c r="G15" s="41" t="s">
        <v>50</v>
      </c>
      <c r="I15" s="30" t="s">
        <v>35</v>
      </c>
      <c r="J15" s="35">
        <v>6205.675977653631</v>
      </c>
    </row>
    <row r="16" spans="1:10" s="7" customFormat="1" ht="15" x14ac:dyDescent="0.25">
      <c r="A16" s="7" t="s">
        <v>48</v>
      </c>
      <c r="B16" t="s">
        <v>46</v>
      </c>
      <c r="C16" s="39" t="s">
        <v>45</v>
      </c>
      <c r="D16" s="15">
        <v>5931015</v>
      </c>
      <c r="E16" s="33"/>
      <c r="F16" s="34">
        <v>42577</v>
      </c>
      <c r="G16" s="41" t="s">
        <v>42</v>
      </c>
      <c r="I16" s="30" t="s">
        <v>35</v>
      </c>
      <c r="J16" s="35">
        <v>1773.8547486033519</v>
      </c>
    </row>
    <row r="17" spans="1:10" s="7" customFormat="1" ht="15" x14ac:dyDescent="0.25">
      <c r="A17" s="7" t="s">
        <v>48</v>
      </c>
      <c r="B17" t="s">
        <v>46</v>
      </c>
      <c r="C17" s="39" t="s">
        <v>45</v>
      </c>
      <c r="D17" s="15">
        <v>5931015</v>
      </c>
      <c r="E17" s="33"/>
      <c r="F17" s="34">
        <v>42577</v>
      </c>
      <c r="G17" s="41" t="s">
        <v>49</v>
      </c>
      <c r="I17" s="30" t="s">
        <v>35</v>
      </c>
      <c r="J17" s="35">
        <v>79198.391061452508</v>
      </c>
    </row>
    <row r="20" spans="1:10" x14ac:dyDescent="0.3">
      <c r="A20" s="4" t="s">
        <v>54</v>
      </c>
      <c r="B20" s="4" t="s">
        <v>53</v>
      </c>
    </row>
    <row r="21" spans="1:10" ht="14.25" customHeight="1" x14ac:dyDescent="0.25"/>
    <row r="22" spans="1:10" ht="13.5" customHeight="1" x14ac:dyDescent="0.25"/>
    <row r="24" spans="1:10" ht="15" x14ac:dyDescent="0.25">
      <c r="A24" s="39"/>
      <c r="B24"/>
      <c r="C24"/>
      <c r="D24"/>
      <c r="E24"/>
      <c r="F24"/>
      <c r="G24"/>
      <c r="H24"/>
      <c r="I24"/>
    </row>
    <row r="25" spans="1:10" ht="15" x14ac:dyDescent="0.25">
      <c r="A25" s="39"/>
      <c r="B25"/>
      <c r="C25"/>
      <c r="D25" s="39"/>
      <c r="E25"/>
      <c r="F25"/>
      <c r="G25"/>
      <c r="H25"/>
      <c r="I25"/>
    </row>
    <row r="26" spans="1:10" ht="15" x14ac:dyDescent="0.25">
      <c r="A26" s="39"/>
      <c r="B26"/>
      <c r="C26"/>
      <c r="D26" s="39"/>
      <c r="E26"/>
      <c r="F26"/>
      <c r="G26"/>
      <c r="H26"/>
      <c r="I26"/>
    </row>
    <row r="27" spans="1:10" ht="15" x14ac:dyDescent="0.25">
      <c r="B27"/>
      <c r="C27" s="40"/>
      <c r="D27" s="39"/>
      <c r="E27"/>
      <c r="F27"/>
      <c r="H27"/>
      <c r="I27"/>
    </row>
    <row r="28" spans="1:10" ht="15" x14ac:dyDescent="0.25">
      <c r="B28"/>
      <c r="C28"/>
      <c r="E28"/>
      <c r="F28"/>
      <c r="H28"/>
      <c r="I28"/>
    </row>
    <row r="29" spans="1:10" ht="15" x14ac:dyDescent="0.25">
      <c r="B29"/>
      <c r="C29"/>
      <c r="E29"/>
      <c r="F29"/>
      <c r="H29"/>
      <c r="I29"/>
    </row>
    <row r="30" spans="1:10" ht="15" x14ac:dyDescent="0.25">
      <c r="B30"/>
      <c r="C30"/>
      <c r="E30"/>
      <c r="F30"/>
      <c r="H30"/>
      <c r="I30"/>
    </row>
    <row r="31" spans="1:10" ht="15" x14ac:dyDescent="0.25">
      <c r="B31"/>
      <c r="C31" s="40"/>
      <c r="E31"/>
      <c r="F31"/>
      <c r="H31"/>
      <c r="I31"/>
    </row>
    <row r="32" spans="1:10" ht="15" x14ac:dyDescent="0.25">
      <c r="B32"/>
      <c r="C32"/>
      <c r="E32"/>
      <c r="F32"/>
      <c r="H32"/>
      <c r="I32"/>
    </row>
    <row r="33" spans="1:9" ht="14.5" x14ac:dyDescent="0.35">
      <c r="B33"/>
      <c r="C33"/>
      <c r="E33"/>
      <c r="F33"/>
      <c r="H33"/>
      <c r="I33"/>
    </row>
    <row r="34" spans="1:9" ht="14.5" x14ac:dyDescent="0.35">
      <c r="B34"/>
      <c r="C34" s="40"/>
      <c r="E34"/>
      <c r="F34"/>
      <c r="H34"/>
      <c r="I34"/>
    </row>
    <row r="35" spans="1:9" ht="14.5" x14ac:dyDescent="0.35">
      <c r="B35"/>
      <c r="C35"/>
      <c r="E35"/>
      <c r="F35"/>
      <c r="G35"/>
      <c r="H35"/>
      <c r="I35"/>
    </row>
    <row r="36" spans="1:9" ht="14.5" x14ac:dyDescent="0.35">
      <c r="A36"/>
      <c r="B36"/>
      <c r="C36"/>
      <c r="E36"/>
      <c r="F36"/>
      <c r="G36"/>
      <c r="H36"/>
      <c r="I36"/>
    </row>
    <row r="37" spans="1:9" ht="14.5" x14ac:dyDescent="0.35">
      <c r="A37"/>
      <c r="B37"/>
      <c r="C37"/>
      <c r="E37"/>
      <c r="F37"/>
      <c r="G37"/>
      <c r="H37"/>
      <c r="I37"/>
    </row>
    <row r="38" spans="1:9" ht="14.5" x14ac:dyDescent="0.35">
      <c r="A38"/>
      <c r="B38"/>
      <c r="C38"/>
      <c r="D38"/>
      <c r="E38"/>
      <c r="F38"/>
      <c r="G38"/>
      <c r="H38"/>
      <c r="I38"/>
    </row>
    <row r="39" spans="1:9" ht="14.5" x14ac:dyDescent="0.35">
      <c r="A39"/>
      <c r="B39"/>
      <c r="C39"/>
      <c r="D39"/>
      <c r="E39"/>
      <c r="F39"/>
      <c r="G39"/>
      <c r="H39"/>
      <c r="I39"/>
    </row>
    <row r="40" spans="1:9" ht="14.5" x14ac:dyDescent="0.35">
      <c r="A40"/>
      <c r="B40"/>
      <c r="C40"/>
      <c r="D40"/>
      <c r="E40"/>
      <c r="F40"/>
      <c r="G40"/>
      <c r="H40"/>
      <c r="I40"/>
    </row>
  </sheetData>
  <dataValidations count="1">
    <dataValidation allowBlank="1" showInputMessage="1" showErrorMessage="1" promptTitle="Choose level of analysis" sqref="F1:F4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Sofield_HAB7_26_16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Benjamin Holcomb</cp:lastModifiedBy>
  <cp:lastPrinted>2016-07-20T04:06:22Z</cp:lastPrinted>
  <dcterms:created xsi:type="dcterms:W3CDTF">2015-09-03T19:50:15Z</dcterms:created>
  <dcterms:modified xsi:type="dcterms:W3CDTF">2016-08-03T23:19:25Z</dcterms:modified>
</cp:coreProperties>
</file>